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6600" tabRatio="786" activeTab="0"/>
  </bookViews>
  <sheets>
    <sheet name="FACTOR3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<sst xmlns="http://schemas.openxmlformats.org/spreadsheetml/2006/main" count="34" uniqueCount="34">
  <si>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PROPUESTA</t>
  </si>
  <si>
    <t>NOMBRE</t>
  </si>
  <si>
    <t>VALOR</t>
  </si>
  <si>
    <t>PG</t>
  </si>
  <si>
    <t>Pr</t>
  </si>
  <si>
    <t>MAYOR PUNTAJE</t>
  </si>
  <si>
    <t xml:space="preserve">No </t>
  </si>
  <si>
    <t>FACTOR</t>
  </si>
  <si>
    <t>F=1,005xPG</t>
  </si>
  <si>
    <t xml:space="preserve">             UNIVERSIDAD DEL CAUCA</t>
  </si>
  <si>
    <t xml:space="preserve">             VICERRECTORIA ADMINISTRATIVA</t>
  </si>
  <si>
    <t xml:space="preserve">            AREA DE EDIFICIOS, CONSTRUCCION Y MANTENIMIENTO</t>
  </si>
  <si>
    <t>ADOLFO LEON VALDERRAMA</t>
  </si>
  <si>
    <t>OSCAR RODRIGO MARTINEZ</t>
  </si>
  <si>
    <t>EDGAR ARMANDO ROSERO</t>
  </si>
  <si>
    <t>DANIEL SUSSMAN MORALES</t>
  </si>
  <si>
    <t>IDER NOGUERA MONTILLA</t>
  </si>
  <si>
    <t>CARLOS ALFONSO JORDAN</t>
  </si>
  <si>
    <t>CONSORCIO BURBANO CARVAJAL</t>
  </si>
  <si>
    <t>CONSORCIO COLOMBIA</t>
  </si>
  <si>
    <t>AYRSON HERNAN MOLINA</t>
  </si>
  <si>
    <t>CESAR RESTREPO LOPEZ</t>
  </si>
  <si>
    <t>ARI ARMANDO RIVERA PARRA</t>
  </si>
  <si>
    <t>PAOLA ANDREA URBANO</t>
  </si>
  <si>
    <t>JOSE ALFONSO GRIMALDO</t>
  </si>
  <si>
    <t>CONSORCIO MUÑOZ</t>
  </si>
  <si>
    <t>OSCAR ALBERTO CAICEDO</t>
  </si>
  <si>
    <t>CONSORCIO MM</t>
  </si>
  <si>
    <t>JUAN CARLOS MARTINEZ</t>
  </si>
  <si>
    <t>CONSTRUCCION BATERIA SANITARIA PARA LA CASA ALBAN DE LA</t>
  </si>
  <si>
    <t>UNIDAD DE SALUD DE LA UNIVERSIDAD DEL CAUCA - SEGUNDA ETAPA</t>
  </si>
  <si>
    <t>CONVOCATORIA No. 010 DE 2009</t>
  </si>
  <si>
    <t>Mayo 19 de 2009</t>
  </si>
  <si>
    <t>APLICACIÓN DE LA FORMULA No. 2 - FACTOR 3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</si>
</sst>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 * #,##0.0_ ;_ * \-#,##0.0_ ;_ * &quot;-&quot;??_ ;_ @_ "/>
    <numFmt numFmtId="181" formatCode="_ * #,##0_ ;_ * \-#,##0_ ;_ * &quot;-&quot;??_ ;_ @_ "/>
    <numFmt numFmtId="182" formatCode="0.000"/>
    <numFmt numFmtId="183" formatCode="#,##0.0"/>
    <numFmt numFmtId="184" formatCode="#,##0.000"/>
    <numFmt numFmtId="185" formatCode="0.000000"/>
    <numFmt numFmtId="186" formatCode="0.00000"/>
    <numFmt numFmtId="187" formatCode="0.0000"/>
    <numFmt numFmtId="188" formatCode="[$$-409]#,##0"/>
    <numFmt numFmtId="189" formatCode="0.0"/>
    <numFmt numFmtId="190" formatCode="&quot;$ &quot;#,##0.00"/>
    <numFmt numFmtId="191" formatCode="&quot;$ &quot;#,##0"/>
    <numFmt numFmtId="192" formatCode="_-* #,##0.00\ _$_-;\-* #,##0.00\ _$_-;_-* &quot;-&quot;??\ _$_-;_-@_-"/>
    <numFmt numFmtId="193" formatCode="[$$-240A]\ #,##0.00"/>
    <numFmt numFmtId="194" formatCode="_-* #,##0.0\ _$_-;\-* #,##0.0\ _$_-;_-* &quot;-&quot;??\ _$_-;_-@_-"/>
    <numFmt numFmtId="195" formatCode="[$$-86B]\ #,##0.00;[Red][$$-86B]\ #,##0.00"/>
    <numFmt numFmtId="196" formatCode="0.000000%"/>
    <numFmt numFmtId="197" formatCode="0.00000%"/>
  </numFmts>
  <fonts count="30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b/>
      <i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7" fillId="4" borderId="0" applyNumberFormat="0" applyBorder="0" applyAlignment="0" applyProtection="0"/>
    <xf numFmtId="0" fontId="22" fillId="16" borderId="1" applyNumberFormat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0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27" fillId="0" borderId="9" applyNumberFormat="0" applyFill="0" applyAlignment="0" applyProtection="0"/>
  </cellStyleXfs>
  <cellXfs count="70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81" fontId="2" fillId="0" borderId="0" xfId="48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center"/>
    </xf>
    <xf numFmtId="182" fontId="2" fillId="0" borderId="0" xfId="0" applyNumberFormat="1" applyFont="1" applyFill="1" applyAlignment="1">
      <alignment horizontal="center"/>
    </xf>
    <xf numFmtId="181" fontId="2" fillId="0" borderId="0" xfId="48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181" fontId="2" fillId="0" borderId="0" xfId="48" applyNumberFormat="1" applyFont="1" applyFill="1" applyAlignment="1">
      <alignment/>
    </xf>
    <xf numFmtId="181" fontId="2" fillId="0" borderId="0" xfId="0" applyNumberFormat="1" applyFont="1" applyFill="1" applyAlignment="1">
      <alignment/>
    </xf>
    <xf numFmtId="3" fontId="2" fillId="0" borderId="0" xfId="48" applyNumberFormat="1" applyFont="1" applyFill="1" applyAlignment="1">
      <alignment horizontal="right"/>
    </xf>
    <xf numFmtId="3" fontId="2" fillId="0" borderId="10" xfId="0" applyNumberFormat="1" applyFont="1" applyFill="1" applyBorder="1" applyAlignment="1">
      <alignment/>
    </xf>
    <xf numFmtId="182" fontId="1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81" fontId="1" fillId="0" borderId="0" xfId="48" applyNumberFormat="1" applyFont="1" applyFill="1" applyAlignment="1">
      <alignment horizontal="center"/>
    </xf>
    <xf numFmtId="181" fontId="1" fillId="0" borderId="0" xfId="48" applyNumberFormat="1" applyFont="1" applyFill="1" applyAlignment="1">
      <alignment/>
    </xf>
    <xf numFmtId="181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81" fontId="1" fillId="0" borderId="0" xfId="48" applyNumberFormat="1" applyFont="1" applyFill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90" fontId="7" fillId="0" borderId="0" xfId="0" applyNumberFormat="1" applyFont="1" applyAlignment="1">
      <alignment horizontal="center"/>
    </xf>
    <xf numFmtId="190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90" fontId="10" fillId="0" borderId="0" xfId="0" applyNumberFormat="1" applyFont="1" applyAlignment="1">
      <alignment horizontal="center"/>
    </xf>
    <xf numFmtId="190" fontId="11" fillId="0" borderId="0" xfId="0" applyNumberFormat="1" applyFont="1" applyAlignment="1">
      <alignment/>
    </xf>
    <xf numFmtId="190" fontId="1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0" fontId="12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4" fontId="2" fillId="0" borderId="12" xfId="0" applyNumberFormat="1" applyFont="1" applyFill="1" applyBorder="1" applyAlignment="1">
      <alignment horizontal="center"/>
    </xf>
    <xf numFmtId="182" fontId="2" fillId="0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4" fontId="1" fillId="0" borderId="12" xfId="0" applyNumberFormat="1" applyFont="1" applyFill="1" applyBorder="1" applyAlignment="1">
      <alignment horizontal="center"/>
    </xf>
    <xf numFmtId="182" fontId="1" fillId="0" borderId="12" xfId="0" applyNumberFormat="1" applyFont="1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4" fontId="2" fillId="0" borderId="15" xfId="48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47625</xdr:rowOff>
    </xdr:from>
    <xdr:to>
      <xdr:col>1</xdr:col>
      <xdr:colOff>285750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7239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SheetLayoutView="100" zoomScalePageLayoutView="0" workbookViewId="0" topLeftCell="A1">
      <selection activeCell="C44" sqref="C44"/>
    </sheetView>
  </sheetViews>
  <sheetFormatPr defaultColWidth="11.421875" defaultRowHeight="12.75"/>
  <cols>
    <col min="1" max="1" width="8.28125" style="2" customWidth="1"/>
    <col min="2" max="2" width="30.8515625" style="4" customWidth="1"/>
    <col min="3" max="4" width="19.28125" style="2" customWidth="1"/>
    <col min="5" max="5" width="18.57421875" style="2" customWidth="1"/>
    <col min="6" max="6" width="14.8515625" style="2" customWidth="1"/>
    <col min="7" max="7" width="12.7109375" style="2" customWidth="1"/>
    <col min="8" max="8" width="10.7109375" style="2" customWidth="1"/>
    <col min="9" max="9" width="11.421875" style="2" customWidth="1"/>
    <col min="10" max="10" width="15.140625" style="2" customWidth="1"/>
    <col min="11" max="11" width="12.00390625" style="2" bestFit="1" customWidth="1"/>
    <col min="12" max="16384" width="11.421875" style="2" customWidth="1"/>
  </cols>
  <sheetData>
    <row r="1" spans="1:6" ht="12.75">
      <c r="A1" s="28"/>
      <c r="B1" s="40"/>
      <c r="C1" s="29"/>
      <c r="D1" s="27"/>
      <c r="E1" s="30"/>
      <c r="F1" s="31"/>
    </row>
    <row r="2" spans="1:6" ht="12" customHeight="1">
      <c r="A2" s="28"/>
      <c r="B2" s="27" t="s">
        <v>9</v>
      </c>
      <c r="C2" s="29"/>
      <c r="D2" s="27"/>
      <c r="E2" s="30"/>
      <c r="F2" s="31"/>
    </row>
    <row r="3" spans="1:6" ht="14.25" customHeight="1">
      <c r="A3" s="32"/>
      <c r="B3" s="27" t="s">
        <v>10</v>
      </c>
      <c r="C3" s="33"/>
      <c r="D3" s="34"/>
      <c r="E3" s="35"/>
      <c r="F3" s="36"/>
    </row>
    <row r="4" spans="1:6" ht="13.5" customHeight="1">
      <c r="A4" s="32"/>
      <c r="B4" s="27" t="s">
        <v>11</v>
      </c>
      <c r="C4" s="33"/>
      <c r="D4" s="34"/>
      <c r="E4" s="37"/>
      <c r="F4" s="36"/>
    </row>
    <row r="5" spans="1:6" ht="18.75">
      <c r="A5" s="32"/>
      <c r="B5" s="27"/>
      <c r="C5" s="33"/>
      <c r="D5" s="34"/>
      <c r="E5" s="37"/>
      <c r="F5" s="36"/>
    </row>
    <row r="6" spans="1:14" s="38" customFormat="1" ht="15.75">
      <c r="A6" s="68" t="s">
        <v>33</v>
      </c>
      <c r="B6" s="68"/>
      <c r="C6" s="68"/>
      <c r="D6" s="68"/>
      <c r="E6" s="68"/>
      <c r="F6" s="41"/>
      <c r="G6" s="41"/>
      <c r="H6" s="41"/>
      <c r="I6" s="41"/>
      <c r="J6" s="41"/>
      <c r="K6" s="41"/>
      <c r="L6" s="41"/>
      <c r="M6" s="41"/>
      <c r="N6" s="41"/>
    </row>
    <row r="7" spans="1:14" s="38" customFormat="1" ht="15.75">
      <c r="A7" s="68" t="s">
        <v>29</v>
      </c>
      <c r="B7" s="68"/>
      <c r="C7" s="68"/>
      <c r="D7" s="68"/>
      <c r="E7" s="68"/>
      <c r="F7" s="41"/>
      <c r="G7" s="41"/>
      <c r="H7" s="41"/>
      <c r="I7" s="41"/>
      <c r="J7" s="41"/>
      <c r="K7" s="41"/>
      <c r="L7" s="41"/>
      <c r="M7" s="41"/>
      <c r="N7" s="41"/>
    </row>
    <row r="8" spans="1:14" s="38" customFormat="1" ht="15.75">
      <c r="A8" s="68" t="s">
        <v>30</v>
      </c>
      <c r="B8" s="68"/>
      <c r="C8" s="68"/>
      <c r="D8" s="68"/>
      <c r="E8" s="68"/>
      <c r="F8" s="41"/>
      <c r="G8" s="41"/>
      <c r="H8" s="41"/>
      <c r="I8" s="41"/>
      <c r="J8" s="41"/>
      <c r="K8" s="41"/>
      <c r="L8" s="41"/>
      <c r="M8" s="41"/>
      <c r="N8" s="41"/>
    </row>
    <row r="9" s="42" customFormat="1" ht="12.75">
      <c r="B9" s="43"/>
    </row>
    <row r="10" spans="1:5" s="42" customFormat="1" ht="15">
      <c r="A10" s="69" t="s">
        <v>31</v>
      </c>
      <c r="B10" s="69"/>
      <c r="C10" s="69"/>
      <c r="D10" s="69"/>
      <c r="E10" s="69"/>
    </row>
    <row r="11" s="42" customFormat="1" ht="12.75">
      <c r="B11" s="43"/>
    </row>
    <row r="12" spans="2:5" s="42" customFormat="1" ht="12.75">
      <c r="B12" s="43"/>
      <c r="D12" s="59" t="s">
        <v>32</v>
      </c>
      <c r="E12" s="59"/>
    </row>
    <row r="13" spans="3:8" ht="12.75" customHeight="1">
      <c r="C13" s="5"/>
      <c r="F13" s="5"/>
      <c r="H13" s="6"/>
    </row>
    <row r="14" spans="1:5" s="5" customFormat="1" ht="12.75" customHeight="1">
      <c r="A14" s="60" t="s">
        <v>6</v>
      </c>
      <c r="B14" s="62" t="s">
        <v>1</v>
      </c>
      <c r="C14" s="45" t="s">
        <v>2</v>
      </c>
      <c r="D14" s="64" t="s">
        <v>7</v>
      </c>
      <c r="E14" s="66" t="s">
        <v>4</v>
      </c>
    </row>
    <row r="15" spans="1:10" s="3" customFormat="1" ht="12.75">
      <c r="A15" s="61"/>
      <c r="B15" s="63"/>
      <c r="C15" s="46" t="s">
        <v>0</v>
      </c>
      <c r="D15" s="65"/>
      <c r="E15" s="67"/>
      <c r="I15" s="9"/>
      <c r="J15" s="8"/>
    </row>
    <row r="16" spans="1:10" s="3" customFormat="1" ht="12.75">
      <c r="A16" s="47">
        <v>1</v>
      </c>
      <c r="B16" s="48" t="s">
        <v>12</v>
      </c>
      <c r="C16" s="54">
        <v>70674854</v>
      </c>
      <c r="D16" s="49">
        <f aca="true" t="shared" si="0" ref="D16:D32">$C$36</f>
        <v>70927635.39</v>
      </c>
      <c r="E16" s="50">
        <f aca="true" t="shared" si="1" ref="E16:E32">ROUND((1-SQRT(ABS(C16-D16)/D16))*1000,3)</f>
        <v>940.301</v>
      </c>
      <c r="I16" s="9"/>
      <c r="J16" s="8"/>
    </row>
    <row r="17" spans="1:10" s="3" customFormat="1" ht="12.75">
      <c r="A17" s="47">
        <v>2</v>
      </c>
      <c r="B17" s="48" t="s">
        <v>13</v>
      </c>
      <c r="C17" s="54">
        <v>70774989</v>
      </c>
      <c r="D17" s="49">
        <f t="shared" si="0"/>
        <v>70927635.39</v>
      </c>
      <c r="E17" s="50">
        <f t="shared" si="1"/>
        <v>953.609</v>
      </c>
      <c r="I17" s="9"/>
      <c r="J17" s="8"/>
    </row>
    <row r="18" spans="1:10" s="3" customFormat="1" ht="12.75">
      <c r="A18" s="47">
        <v>3</v>
      </c>
      <c r="B18" s="48" t="s">
        <v>14</v>
      </c>
      <c r="C18" s="54">
        <v>69603598</v>
      </c>
      <c r="D18" s="49">
        <f t="shared" si="0"/>
        <v>70927635.39</v>
      </c>
      <c r="E18" s="50">
        <f t="shared" si="1"/>
        <v>863.371</v>
      </c>
      <c r="I18" s="9"/>
      <c r="J18" s="8"/>
    </row>
    <row r="19" spans="1:10" s="3" customFormat="1" ht="12.75">
      <c r="A19" s="47">
        <v>4</v>
      </c>
      <c r="B19" s="48" t="s">
        <v>15</v>
      </c>
      <c r="C19" s="54">
        <v>69266714</v>
      </c>
      <c r="D19" s="49">
        <f t="shared" si="0"/>
        <v>70927635.39</v>
      </c>
      <c r="E19" s="50">
        <f t="shared" si="1"/>
        <v>846.973</v>
      </c>
      <c r="I19" s="9"/>
      <c r="J19" s="8"/>
    </row>
    <row r="20" spans="1:10" s="3" customFormat="1" ht="12.75">
      <c r="A20" s="47">
        <v>5</v>
      </c>
      <c r="B20" s="48" t="s">
        <v>16</v>
      </c>
      <c r="C20" s="54">
        <v>69996742</v>
      </c>
      <c r="D20" s="49">
        <f t="shared" si="0"/>
        <v>70927635.39</v>
      </c>
      <c r="E20" s="50">
        <f t="shared" si="1"/>
        <v>885.438</v>
      </c>
      <c r="I20" s="9"/>
      <c r="J20" s="8"/>
    </row>
    <row r="21" spans="1:10" s="3" customFormat="1" ht="12.75">
      <c r="A21" s="47">
        <v>6</v>
      </c>
      <c r="B21" s="48" t="s">
        <v>17</v>
      </c>
      <c r="C21" s="54">
        <v>70285815</v>
      </c>
      <c r="D21" s="49">
        <f t="shared" si="0"/>
        <v>70927635.39</v>
      </c>
      <c r="E21" s="50">
        <f t="shared" si="1"/>
        <v>904.874</v>
      </c>
      <c r="I21" s="9"/>
      <c r="J21" s="8"/>
    </row>
    <row r="22" spans="1:10" s="3" customFormat="1" ht="12.75">
      <c r="A22" s="47">
        <v>7</v>
      </c>
      <c r="B22" s="48" t="s">
        <v>18</v>
      </c>
      <c r="C22" s="54">
        <v>70769475</v>
      </c>
      <c r="D22" s="49">
        <f t="shared" si="0"/>
        <v>70927635.39</v>
      </c>
      <c r="E22" s="50">
        <f t="shared" si="1"/>
        <v>952.778</v>
      </c>
      <c r="I22" s="9"/>
      <c r="J22" s="8"/>
    </row>
    <row r="23" spans="1:10" s="3" customFormat="1" ht="12.75">
      <c r="A23" s="47">
        <v>8</v>
      </c>
      <c r="B23" s="48" t="s">
        <v>19</v>
      </c>
      <c r="C23" s="54">
        <v>70790908</v>
      </c>
      <c r="D23" s="49">
        <f t="shared" si="0"/>
        <v>70927635.39</v>
      </c>
      <c r="E23" s="50">
        <f t="shared" si="1"/>
        <v>956.094</v>
      </c>
      <c r="I23" s="9"/>
      <c r="J23" s="8"/>
    </row>
    <row r="24" spans="1:10" s="3" customFormat="1" ht="12.75">
      <c r="A24" s="47">
        <v>9</v>
      </c>
      <c r="B24" s="48" t="s">
        <v>20</v>
      </c>
      <c r="C24" s="54">
        <v>70633545</v>
      </c>
      <c r="D24" s="49">
        <f t="shared" si="0"/>
        <v>70927635.39</v>
      </c>
      <c r="E24" s="50">
        <f t="shared" si="1"/>
        <v>935.608</v>
      </c>
      <c r="I24" s="9"/>
      <c r="J24" s="8"/>
    </row>
    <row r="25" spans="1:10" s="3" customFormat="1" ht="12.75">
      <c r="A25" s="47">
        <v>10</v>
      </c>
      <c r="B25" s="48" t="s">
        <v>21</v>
      </c>
      <c r="C25" s="54">
        <v>70792528</v>
      </c>
      <c r="D25" s="49">
        <f t="shared" si="0"/>
        <v>70927635.39</v>
      </c>
      <c r="E25" s="50">
        <f t="shared" si="1"/>
        <v>956.355</v>
      </c>
      <c r="I25" s="9"/>
      <c r="J25" s="8"/>
    </row>
    <row r="26" spans="1:10" s="25" customFormat="1" ht="12.75">
      <c r="A26" s="47">
        <v>11</v>
      </c>
      <c r="B26" s="48" t="s">
        <v>22</v>
      </c>
      <c r="C26" s="54">
        <v>71027027</v>
      </c>
      <c r="D26" s="49">
        <f t="shared" si="0"/>
        <v>70927635.39</v>
      </c>
      <c r="E26" s="50">
        <f t="shared" si="1"/>
        <v>962.566</v>
      </c>
      <c r="I26" s="26"/>
      <c r="J26" s="8"/>
    </row>
    <row r="27" spans="1:10" s="3" customFormat="1" ht="12.75">
      <c r="A27" s="47">
        <v>12</v>
      </c>
      <c r="B27" s="48" t="s">
        <v>23</v>
      </c>
      <c r="C27" s="54">
        <v>70812288</v>
      </c>
      <c r="D27" s="49">
        <f t="shared" si="0"/>
        <v>70927635.39</v>
      </c>
      <c r="E27" s="50">
        <f t="shared" si="1"/>
        <v>959.673</v>
      </c>
      <c r="I27" s="9"/>
      <c r="J27" s="8"/>
    </row>
    <row r="28" spans="1:11" ht="12.75">
      <c r="A28" s="47">
        <v>13</v>
      </c>
      <c r="B28" s="48" t="s">
        <v>24</v>
      </c>
      <c r="C28" s="54">
        <v>71076958</v>
      </c>
      <c r="D28" s="49">
        <f t="shared" si="0"/>
        <v>70927635.39</v>
      </c>
      <c r="E28" s="50">
        <f t="shared" si="1"/>
        <v>954.117</v>
      </c>
      <c r="F28" s="13"/>
      <c r="G28" s="14"/>
      <c r="H28" s="15"/>
      <c r="I28" s="16"/>
      <c r="J28" s="5"/>
      <c r="K28" s="17"/>
    </row>
    <row r="29" spans="1:11" s="6" customFormat="1" ht="12.75">
      <c r="A29" s="44">
        <v>14</v>
      </c>
      <c r="B29" s="51" t="s">
        <v>25</v>
      </c>
      <c r="C29" s="55">
        <v>70969830</v>
      </c>
      <c r="D29" s="52">
        <f t="shared" si="0"/>
        <v>70927635.39</v>
      </c>
      <c r="E29" s="53">
        <f t="shared" si="1"/>
        <v>975.609</v>
      </c>
      <c r="F29" s="22"/>
      <c r="G29" s="39"/>
      <c r="H29" s="1"/>
      <c r="I29" s="23"/>
      <c r="J29" s="5"/>
      <c r="K29" s="24"/>
    </row>
    <row r="30" spans="1:11" ht="12.75">
      <c r="A30" s="47">
        <v>15</v>
      </c>
      <c r="B30" s="48" t="s">
        <v>26</v>
      </c>
      <c r="C30" s="54">
        <v>70863230</v>
      </c>
      <c r="D30" s="49">
        <f t="shared" si="0"/>
        <v>70927635.39</v>
      </c>
      <c r="E30" s="50">
        <f t="shared" si="1"/>
        <v>969.866</v>
      </c>
      <c r="F30" s="13"/>
      <c r="G30" s="18"/>
      <c r="H30" s="15"/>
      <c r="I30" s="16"/>
      <c r="J30" s="5"/>
      <c r="K30" s="17"/>
    </row>
    <row r="31" spans="1:11" ht="12.75">
      <c r="A31" s="47">
        <v>16</v>
      </c>
      <c r="B31" s="48" t="s">
        <v>27</v>
      </c>
      <c r="C31" s="54">
        <v>70999289</v>
      </c>
      <c r="D31" s="49">
        <f t="shared" si="0"/>
        <v>70927635.39</v>
      </c>
      <c r="E31" s="50">
        <f t="shared" si="1"/>
        <v>968.216</v>
      </c>
      <c r="F31" s="13"/>
      <c r="G31" s="18"/>
      <c r="H31" s="15"/>
      <c r="I31" s="16"/>
      <c r="J31" s="5"/>
      <c r="K31" s="17"/>
    </row>
    <row r="32" spans="1:11" ht="12.75">
      <c r="A32" s="47">
        <v>17</v>
      </c>
      <c r="B32" s="48" t="s">
        <v>28</v>
      </c>
      <c r="C32" s="54">
        <v>70463130</v>
      </c>
      <c r="D32" s="49">
        <f t="shared" si="0"/>
        <v>70927635.39</v>
      </c>
      <c r="E32" s="50">
        <f t="shared" si="1"/>
        <v>919.074</v>
      </c>
      <c r="F32" s="13"/>
      <c r="G32" s="18"/>
      <c r="H32" s="15"/>
      <c r="I32" s="16"/>
      <c r="J32" s="5"/>
      <c r="K32" s="17"/>
    </row>
    <row r="33" spans="1:11" ht="12.75">
      <c r="A33" s="21"/>
      <c r="B33"/>
      <c r="C33" s="10"/>
      <c r="D33" s="11"/>
      <c r="E33" s="12"/>
      <c r="F33" s="13"/>
      <c r="G33" s="18"/>
      <c r="H33" s="15"/>
      <c r="I33" s="16"/>
      <c r="J33" s="5"/>
      <c r="K33" s="17"/>
    </row>
    <row r="34" ht="13.5" thickBot="1"/>
    <row r="35" spans="2:7" ht="13.5" thickBot="1">
      <c r="B35" s="7" t="s">
        <v>3</v>
      </c>
      <c r="C35" s="56">
        <f>ROUND(GEOMEAN(C16:C32),2)</f>
        <v>70574761.58</v>
      </c>
      <c r="F35" s="15"/>
      <c r="G35" s="5"/>
    </row>
    <row r="36" spans="2:7" ht="12.75">
      <c r="B36" s="7" t="s">
        <v>8</v>
      </c>
      <c r="C36" s="57">
        <f>ROUND(1.005*C35,2)</f>
        <v>70927635.39</v>
      </c>
      <c r="G36" s="5"/>
    </row>
    <row r="37" spans="2:7" ht="13.5" thickBot="1">
      <c r="B37" s="7"/>
      <c r="C37" s="58"/>
      <c r="G37" s="5"/>
    </row>
    <row r="38" spans="2:7" ht="12.75">
      <c r="B38" s="7" t="s">
        <v>5</v>
      </c>
      <c r="C38" s="20">
        <f>MAX(E16:E32)</f>
        <v>975.609</v>
      </c>
      <c r="G38" s="5"/>
    </row>
    <row r="39" spans="2:7" ht="13.5" thickBot="1">
      <c r="B39" s="7"/>
      <c r="C39" s="19"/>
      <c r="G39" s="8"/>
    </row>
    <row r="40" spans="2:6" ht="12.75">
      <c r="B40" s="7"/>
      <c r="C40" s="15"/>
      <c r="E40" s="8"/>
      <c r="F40" s="16"/>
    </row>
    <row r="41" spans="2:3" ht="12.75">
      <c r="B41" s="7"/>
      <c r="C41" s="16"/>
    </row>
    <row r="42" spans="2:3" ht="12.75">
      <c r="B42" s="7"/>
      <c r="C42" s="1"/>
    </row>
  </sheetData>
  <sheetProtection/>
  <mergeCells count="9">
    <mergeCell ref="A6:E6"/>
    <mergeCell ref="A7:E7"/>
    <mergeCell ref="A8:E8"/>
    <mergeCell ref="A10:E10"/>
    <mergeCell ref="D12:E12"/>
    <mergeCell ref="A14:A15"/>
    <mergeCell ref="B14:B15"/>
    <mergeCell ref="D14:D15"/>
    <mergeCell ref="E14:E15"/>
  </mergeCells>
  <printOptions/>
  <pageMargins left="0.75" right="0.75" top="1" bottom="1" header="0" footer="0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 unicauca</cp:lastModifiedBy>
  <cp:lastPrinted>2009-05-20T13:18:30Z</cp:lastPrinted>
  <dcterms:created xsi:type="dcterms:W3CDTF">2005-11-18T17:40:41Z</dcterms:created>
  <dcterms:modified xsi:type="dcterms:W3CDTF">2009-05-20T13:39:53Z</dcterms:modified>
  <cp:category/>
  <cp:version/>
  <cp:contentType/>
  <cp:contentStatus/>
</cp:coreProperties>
</file>